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-315" yWindow="4050" windowWidth="19455" windowHeight="11760"/>
  </bookViews>
  <sheets>
    <sheet name="исх" sheetId="9" r:id="rId1"/>
  </sheets>
  <calcPr calcId="124519"/>
</workbook>
</file>

<file path=xl/calcChain.xml><?xml version="1.0" encoding="utf-8"?>
<calcChain xmlns="http://schemas.openxmlformats.org/spreadsheetml/2006/main">
  <c r="C16" i="9"/>
  <c r="F16" s="1"/>
  <c r="C22"/>
  <c r="F22" s="1"/>
  <c r="C21"/>
  <c r="F21" s="1"/>
  <c r="C20"/>
  <c r="F20" s="1"/>
  <c r="C19"/>
  <c r="F19" s="1"/>
  <c r="C18"/>
  <c r="F18" s="1"/>
  <c r="C17"/>
  <c r="F17" s="1"/>
  <c r="C15"/>
  <c r="C14"/>
  <c r="F14" s="1"/>
  <c r="C13"/>
  <c r="F13" s="1"/>
  <c r="C12"/>
  <c r="F12" s="1"/>
  <c r="C11"/>
  <c r="F11" s="1"/>
  <c r="J23"/>
  <c r="I23"/>
  <c r="H23"/>
  <c r="G23"/>
  <c r="D23"/>
  <c r="M22"/>
  <c r="M21"/>
  <c r="E23"/>
  <c r="M20"/>
  <c r="L23"/>
  <c r="K23"/>
  <c r="M19"/>
  <c r="M18"/>
  <c r="M17"/>
  <c r="M16"/>
  <c r="M15"/>
  <c r="F15"/>
  <c r="M14"/>
  <c r="M13"/>
  <c r="A13"/>
  <c r="A14" s="1"/>
  <c r="A15" s="1"/>
  <c r="A16" s="1"/>
  <c r="A17" s="1"/>
  <c r="A18" s="1"/>
  <c r="A19" s="1"/>
  <c r="A20" s="1"/>
  <c r="A21" s="1"/>
  <c r="A22" s="1"/>
  <c r="M12"/>
  <c r="A12"/>
  <c r="M11"/>
  <c r="N12" l="1"/>
  <c r="N13"/>
  <c r="N17"/>
  <c r="N22"/>
  <c r="N15"/>
  <c r="N19"/>
  <c r="M23"/>
  <c r="N11"/>
  <c r="N14"/>
  <c r="N16"/>
  <c r="N18"/>
  <c r="N20"/>
  <c r="N21"/>
  <c r="C23"/>
  <c r="F23"/>
  <c r="N23" l="1"/>
</calcChain>
</file>

<file path=xl/sharedStrings.xml><?xml version="1.0" encoding="utf-8"?>
<sst xmlns="http://schemas.openxmlformats.org/spreadsheetml/2006/main" count="44" uniqueCount="44">
  <si>
    <t>февраль</t>
  </si>
  <si>
    <t>март</t>
  </si>
  <si>
    <t>апрель</t>
  </si>
  <si>
    <t>май</t>
  </si>
  <si>
    <t>июнь</t>
  </si>
  <si>
    <t>август</t>
  </si>
  <si>
    <t>сентябрь</t>
  </si>
  <si>
    <t>октябрь</t>
  </si>
  <si>
    <t>ноябрь</t>
  </si>
  <si>
    <t>декабрь</t>
  </si>
  <si>
    <t xml:space="preserve">Приложение </t>
  </si>
  <si>
    <t>к Соглашению о порядке и условиях</t>
  </si>
  <si>
    <t>Наименование субсидий</t>
  </si>
  <si>
    <t>№ п/п</t>
  </si>
  <si>
    <t>Сроки перечисления субсидий</t>
  </si>
  <si>
    <t>Итого региональный бюджет (сумма, рублей)</t>
  </si>
  <si>
    <t>Всего, рублей</t>
  </si>
  <si>
    <t>Код расхода по БК</t>
  </si>
  <si>
    <t xml:space="preserve">январь </t>
  </si>
  <si>
    <t>июль</t>
  </si>
  <si>
    <t>Итого на год по учреждению</t>
  </si>
  <si>
    <t>Расходы на коммунальные услуги дошкольных учреждений</t>
  </si>
  <si>
    <t>местный бюджет</t>
  </si>
  <si>
    <t>Расходы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</si>
  <si>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Расходы на прибретение продуктов питания для дошкольных учреждений ЛЬГОТНОЕ ПИТАНИЕ</t>
  </si>
  <si>
    <t xml:space="preserve"> предоставления субсидий</t>
  </si>
  <si>
    <t>910 07 01 0710110290 611</t>
  </si>
  <si>
    <t>910 07 01 0710110590 611</t>
  </si>
  <si>
    <t>910 07 01 0710271320 611</t>
  </si>
  <si>
    <t>910 07 01 0710210120 611</t>
  </si>
  <si>
    <t>910 07 01 0710271310 611</t>
  </si>
  <si>
    <t>Расходы на оплату жилых помещений,отопления и освещения педагогическим работникам, проживающим в сельской местности и работающим в муниципальных образовательных организациях, расположенных в сельской местности</t>
  </si>
  <si>
    <t xml:space="preserve">по МБДОУ "Колосок"с.Скворцово </t>
  </si>
  <si>
    <t>Разработка проектно-сметной документации для последующего проведения ремонтных работ дошкольных образовательных учреждений</t>
  </si>
  <si>
    <t>Реконструкции, капитальные и текущие ремонты дошкольных образовательных учреждений</t>
  </si>
  <si>
    <t>91007010710120060611</t>
  </si>
  <si>
    <t>91007010710110580611</t>
  </si>
  <si>
    <t>Расходы по охране труда, обеспечение пожарной  безопасности, антитеррористической защищенности</t>
  </si>
  <si>
    <t>910 07 01 0710420590 611</t>
  </si>
  <si>
    <r>
      <t>Итого местый бюджет (сумма, рублей</t>
    </r>
    <r>
      <rPr>
        <b/>
        <sz val="16"/>
        <rFont val="Times New Roman"/>
        <family val="1"/>
        <charset val="204"/>
      </rPr>
      <t>)</t>
    </r>
  </si>
  <si>
    <t>График перечисления субсидий на  финансовое обеспечение муниципального задания на оказание муниципальных услуг (выполнение работ) на 2019</t>
  </si>
  <si>
    <t>910 07 01 0710171320 611</t>
  </si>
  <si>
    <t>Расходы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(заработная плата)</t>
  </si>
  <si>
    <t>Расходы на укрепление материально-технической базы дошкольных образовательных учреждений</t>
  </si>
</sst>
</file>

<file path=xl/styles.xml><?xml version="1.0" encoding="utf-8"?>
<styleSheet xmlns="http://schemas.openxmlformats.org/spreadsheetml/2006/main">
  <fonts count="6">
    <font>
      <sz val="10"/>
      <name val="Arial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6"/>
      <name val="Times New Roman"/>
      <family val="1"/>
      <charset val="204"/>
    </font>
    <font>
      <sz val="18"/>
      <name val="Times New Roman"/>
      <family val="1"/>
      <charset val="204"/>
    </font>
    <font>
      <b/>
      <sz val="16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vertical="top"/>
    </xf>
    <xf numFmtId="0" fontId="1" fillId="0" borderId="2" xfId="0" applyFont="1" applyBorder="1" applyAlignment="1">
      <alignment horizontal="left" vertical="top"/>
    </xf>
    <xf numFmtId="0" fontId="1" fillId="0" borderId="2" xfId="0" applyFont="1" applyBorder="1" applyAlignment="1">
      <alignment horizontal="left" vertical="top" indent="1"/>
    </xf>
    <xf numFmtId="0" fontId="1" fillId="0" borderId="2" xfId="0" applyFont="1" applyBorder="1" applyAlignment="1">
      <alignment horizontal="left" indent="1"/>
    </xf>
    <xf numFmtId="49" fontId="2" fillId="0" borderId="2" xfId="0" applyNumberFormat="1" applyFont="1" applyBorder="1" applyAlignment="1">
      <alignment horizontal="center" vertical="top"/>
    </xf>
    <xf numFmtId="49" fontId="2" fillId="0" borderId="2" xfId="0" applyNumberFormat="1" applyFont="1" applyBorder="1" applyAlignment="1">
      <alignment horizontal="left" vertical="top"/>
    </xf>
    <xf numFmtId="49" fontId="2" fillId="0" borderId="2" xfId="0" applyNumberFormat="1" applyFont="1" applyBorder="1" applyAlignment="1">
      <alignment horizontal="left" vertical="top" indent="1"/>
    </xf>
    <xf numFmtId="0" fontId="2" fillId="0" borderId="0" xfId="0" applyFont="1"/>
    <xf numFmtId="0" fontId="2" fillId="0" borderId="2" xfId="0" applyFont="1" applyBorder="1" applyAlignment="1">
      <alignment horizontal="left" vertical="top" indent="1"/>
    </xf>
    <xf numFmtId="4" fontId="2" fillId="0" borderId="0" xfId="0" applyNumberFormat="1" applyFont="1"/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justify"/>
    </xf>
    <xf numFmtId="4" fontId="3" fillId="0" borderId="2" xfId="0" applyNumberFormat="1" applyFont="1" applyBorder="1" applyAlignment="1">
      <alignment horizontal="right"/>
    </xf>
    <xf numFmtId="4" fontId="3" fillId="0" borderId="2" xfId="0" applyNumberFormat="1" applyFont="1" applyBorder="1" applyAlignment="1">
      <alignment horizontal="right" vertical="top"/>
    </xf>
    <xf numFmtId="4" fontId="5" fillId="0" borderId="2" xfId="0" applyNumberFormat="1" applyFont="1" applyBorder="1" applyAlignment="1">
      <alignment horizontal="right"/>
    </xf>
    <xf numFmtId="0" fontId="2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3" fillId="0" borderId="1" xfId="0" applyFont="1" applyBorder="1" applyAlignment="1">
      <alignment horizontal="center" vertical="top"/>
    </xf>
    <xf numFmtId="0" fontId="3" fillId="0" borderId="5" xfId="0" applyFont="1" applyBorder="1" applyAlignment="1">
      <alignment horizontal="center"/>
    </xf>
    <xf numFmtId="0" fontId="3" fillId="0" borderId="7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top"/>
    </xf>
    <xf numFmtId="0" fontId="5" fillId="0" borderId="2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4"/>
  <sheetViews>
    <sheetView tabSelected="1" zoomScale="60" zoomScaleNormal="60" workbookViewId="0">
      <selection activeCell="I9" sqref="I9"/>
    </sheetView>
  </sheetViews>
  <sheetFormatPr defaultRowHeight="18.75"/>
  <cols>
    <col min="1" max="1" width="9.140625" style="1" customWidth="1"/>
    <col min="2" max="2" width="15.85546875" style="1" customWidth="1"/>
    <col min="3" max="3" width="42.7109375" style="1" customWidth="1"/>
    <col min="4" max="4" width="33.85546875" style="1" customWidth="1"/>
    <col min="5" max="5" width="45.140625" style="1" customWidth="1"/>
    <col min="6" max="6" width="21.140625" style="1" customWidth="1"/>
    <col min="7" max="9" width="33.42578125" style="1" bestFit="1" customWidth="1"/>
    <col min="10" max="12" width="33.42578125" style="1" customWidth="1"/>
    <col min="13" max="13" width="18.7109375" style="1" customWidth="1"/>
    <col min="14" max="14" width="21.5703125" style="9" customWidth="1"/>
    <col min="15" max="16384" width="9.140625" style="1"/>
  </cols>
  <sheetData>
    <row r="1" spans="1:14">
      <c r="G1" s="19" t="s">
        <v>10</v>
      </c>
      <c r="H1" s="19"/>
      <c r="I1" s="19"/>
      <c r="J1" s="19"/>
      <c r="K1" s="19"/>
      <c r="L1" s="19"/>
      <c r="M1" s="19"/>
      <c r="N1" s="19"/>
    </row>
    <row r="2" spans="1:14">
      <c r="A2" s="2"/>
      <c r="G2" s="19" t="s">
        <v>11</v>
      </c>
      <c r="H2" s="19"/>
      <c r="I2" s="19"/>
      <c r="J2" s="19"/>
      <c r="K2" s="19"/>
      <c r="L2" s="19"/>
      <c r="M2" s="19"/>
      <c r="N2" s="19"/>
    </row>
    <row r="3" spans="1:14">
      <c r="A3" s="2"/>
      <c r="G3" s="19" t="s">
        <v>25</v>
      </c>
      <c r="H3" s="19"/>
      <c r="I3" s="19"/>
      <c r="J3" s="19"/>
      <c r="K3" s="19"/>
      <c r="L3" s="19"/>
      <c r="M3" s="19"/>
      <c r="N3" s="19"/>
    </row>
    <row r="5" spans="1:14" ht="20.25">
      <c r="A5" s="20" t="s">
        <v>40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</row>
    <row r="6" spans="1:14" ht="20.25">
      <c r="A6" s="21" t="s">
        <v>32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</row>
    <row r="7" spans="1:14">
      <c r="A7" s="3"/>
      <c r="B7" s="3"/>
      <c r="C7" s="17" t="s">
        <v>12</v>
      </c>
      <c r="D7" s="18"/>
      <c r="E7" s="18"/>
      <c r="F7" s="18"/>
      <c r="G7" s="18"/>
      <c r="H7" s="18"/>
      <c r="I7" s="18"/>
      <c r="J7" s="18"/>
      <c r="K7" s="18"/>
      <c r="L7" s="18"/>
      <c r="M7" s="18"/>
      <c r="N7" s="10"/>
    </row>
    <row r="8" spans="1:14" ht="51.75" customHeight="1">
      <c r="A8" s="25" t="s">
        <v>13</v>
      </c>
      <c r="B8" s="25" t="s">
        <v>14</v>
      </c>
      <c r="C8" s="25" t="s">
        <v>42</v>
      </c>
      <c r="D8" s="25" t="s">
        <v>23</v>
      </c>
      <c r="E8" s="25" t="s">
        <v>31</v>
      </c>
      <c r="F8" s="25" t="s">
        <v>15</v>
      </c>
      <c r="G8" s="22" t="s">
        <v>22</v>
      </c>
      <c r="H8" s="23"/>
      <c r="I8" s="23"/>
      <c r="J8" s="23"/>
      <c r="K8" s="23"/>
      <c r="L8" s="24"/>
      <c r="M8" s="25" t="s">
        <v>39</v>
      </c>
      <c r="N8" s="27" t="s">
        <v>16</v>
      </c>
    </row>
    <row r="9" spans="1:14" ht="205.5" customHeight="1">
      <c r="A9" s="26"/>
      <c r="B9" s="26"/>
      <c r="C9" s="26"/>
      <c r="D9" s="26"/>
      <c r="E9" s="26"/>
      <c r="F9" s="26"/>
      <c r="G9" s="12" t="s">
        <v>21</v>
      </c>
      <c r="H9" s="12" t="s">
        <v>24</v>
      </c>
      <c r="I9" s="12" t="s">
        <v>43</v>
      </c>
      <c r="J9" s="12" t="s">
        <v>33</v>
      </c>
      <c r="K9" s="12" t="s">
        <v>34</v>
      </c>
      <c r="L9" s="12" t="s">
        <v>37</v>
      </c>
      <c r="M9" s="26"/>
      <c r="N9" s="28"/>
    </row>
    <row r="10" spans="1:14" s="9" customFormat="1" ht="24.75" customHeight="1">
      <c r="A10" s="29" t="s">
        <v>17</v>
      </c>
      <c r="B10" s="29"/>
      <c r="C10" s="6" t="s">
        <v>28</v>
      </c>
      <c r="D10" s="6" t="s">
        <v>41</v>
      </c>
      <c r="E10" s="6" t="s">
        <v>30</v>
      </c>
      <c r="F10" s="7"/>
      <c r="G10" s="6" t="s">
        <v>29</v>
      </c>
      <c r="H10" s="6" t="s">
        <v>26</v>
      </c>
      <c r="I10" s="6" t="s">
        <v>27</v>
      </c>
      <c r="J10" s="6" t="s">
        <v>36</v>
      </c>
      <c r="K10" s="6" t="s">
        <v>35</v>
      </c>
      <c r="L10" s="6" t="s">
        <v>38</v>
      </c>
      <c r="M10" s="7"/>
      <c r="N10" s="8"/>
    </row>
    <row r="11" spans="1:14" ht="31.5" customHeight="1">
      <c r="A11" s="5">
        <v>1</v>
      </c>
      <c r="B11" s="13" t="s">
        <v>18</v>
      </c>
      <c r="C11" s="14">
        <f>751831+227043</f>
        <v>978874</v>
      </c>
      <c r="D11" s="14"/>
      <c r="E11" s="14">
        <v>8250</v>
      </c>
      <c r="F11" s="14">
        <f>C11+D11+E11</f>
        <v>987124</v>
      </c>
      <c r="G11" s="15">
        <v>475000</v>
      </c>
      <c r="H11" s="15"/>
      <c r="I11" s="15">
        <v>9000</v>
      </c>
      <c r="J11" s="15"/>
      <c r="K11" s="15"/>
      <c r="L11" s="15"/>
      <c r="M11" s="14">
        <f>SUM(G11:L11)</f>
        <v>484000</v>
      </c>
      <c r="N11" s="16">
        <f>F11+M11</f>
        <v>1471124</v>
      </c>
    </row>
    <row r="12" spans="1:14" ht="31.5" customHeight="1">
      <c r="A12" s="4">
        <f>A11+1</f>
        <v>2</v>
      </c>
      <c r="B12" s="13" t="s">
        <v>0</v>
      </c>
      <c r="C12" s="14">
        <f>655285+197906</f>
        <v>853191</v>
      </c>
      <c r="D12" s="15">
        <v>144000</v>
      </c>
      <c r="E12" s="14">
        <v>8250</v>
      </c>
      <c r="F12" s="14">
        <f t="shared" ref="F12:F22" si="0">C12+D12+E12</f>
        <v>1005441</v>
      </c>
      <c r="G12" s="15">
        <v>527000</v>
      </c>
      <c r="H12" s="15"/>
      <c r="I12" s="15">
        <v>9000</v>
      </c>
      <c r="J12" s="15"/>
      <c r="K12" s="15"/>
      <c r="L12" s="15"/>
      <c r="M12" s="14">
        <f t="shared" ref="M12:M22" si="1">SUM(G12:L12)</f>
        <v>536000</v>
      </c>
      <c r="N12" s="16">
        <f t="shared" ref="N12:N22" si="2">F12+M12</f>
        <v>1541441</v>
      </c>
    </row>
    <row r="13" spans="1:14" ht="31.5" customHeight="1">
      <c r="A13" s="4">
        <f t="shared" ref="A13:A22" si="3">A12+1</f>
        <v>3</v>
      </c>
      <c r="B13" s="13" t="s">
        <v>1</v>
      </c>
      <c r="C13" s="14">
        <f>654939+197792</f>
        <v>852731</v>
      </c>
      <c r="D13" s="14">
        <v>144000</v>
      </c>
      <c r="E13" s="14">
        <v>8250</v>
      </c>
      <c r="F13" s="14">
        <f t="shared" si="0"/>
        <v>1004981</v>
      </c>
      <c r="G13" s="15">
        <v>35000</v>
      </c>
      <c r="H13" s="15"/>
      <c r="I13" s="15"/>
      <c r="J13" s="15"/>
      <c r="K13" s="15"/>
      <c r="L13" s="15"/>
      <c r="M13" s="14">
        <f t="shared" si="1"/>
        <v>35000</v>
      </c>
      <c r="N13" s="16">
        <f t="shared" si="2"/>
        <v>1039981</v>
      </c>
    </row>
    <row r="14" spans="1:14" ht="31.5" customHeight="1">
      <c r="A14" s="4">
        <f t="shared" si="3"/>
        <v>4</v>
      </c>
      <c r="B14" s="13" t="s">
        <v>2</v>
      </c>
      <c r="C14" s="14">
        <f>654939+197792</f>
        <v>852731</v>
      </c>
      <c r="D14" s="15">
        <v>144000</v>
      </c>
      <c r="E14" s="14">
        <v>8250</v>
      </c>
      <c r="F14" s="14">
        <f t="shared" si="0"/>
        <v>1004981</v>
      </c>
      <c r="G14" s="15"/>
      <c r="H14" s="15"/>
      <c r="I14" s="15"/>
      <c r="J14" s="15"/>
      <c r="K14" s="15"/>
      <c r="L14" s="15"/>
      <c r="M14" s="14">
        <f t="shared" si="1"/>
        <v>0</v>
      </c>
      <c r="N14" s="16">
        <f t="shared" si="2"/>
        <v>1004981</v>
      </c>
    </row>
    <row r="15" spans="1:14" ht="31.5" customHeight="1">
      <c r="A15" s="4">
        <f t="shared" si="3"/>
        <v>5</v>
      </c>
      <c r="B15" s="13" t="s">
        <v>3</v>
      </c>
      <c r="C15" s="14">
        <f>942630+284674</f>
        <v>1227304</v>
      </c>
      <c r="D15" s="15"/>
      <c r="E15" s="14">
        <v>8250</v>
      </c>
      <c r="F15" s="14">
        <f t="shared" si="0"/>
        <v>1235554</v>
      </c>
      <c r="G15" s="15"/>
      <c r="H15" s="15"/>
      <c r="I15" s="15"/>
      <c r="J15" s="15"/>
      <c r="K15" s="15"/>
      <c r="L15" s="15"/>
      <c r="M15" s="14">
        <f t="shared" si="1"/>
        <v>0</v>
      </c>
      <c r="N15" s="16">
        <f t="shared" si="2"/>
        <v>1235554</v>
      </c>
    </row>
    <row r="16" spans="1:14" ht="31.5" customHeight="1">
      <c r="A16" s="4">
        <f t="shared" si="3"/>
        <v>6</v>
      </c>
      <c r="B16" s="13" t="s">
        <v>4</v>
      </c>
      <c r="C16" s="14">
        <f>709584+214294</f>
        <v>923878</v>
      </c>
      <c r="D16" s="14"/>
      <c r="E16" s="14">
        <v>8250</v>
      </c>
      <c r="F16" s="14">
        <f t="shared" si="0"/>
        <v>932128</v>
      </c>
      <c r="G16" s="15"/>
      <c r="H16" s="15"/>
      <c r="I16" s="15"/>
      <c r="J16" s="15"/>
      <c r="K16" s="15"/>
      <c r="L16" s="15"/>
      <c r="M16" s="14">
        <f t="shared" si="1"/>
        <v>0</v>
      </c>
      <c r="N16" s="16">
        <f t="shared" si="2"/>
        <v>932128</v>
      </c>
    </row>
    <row r="17" spans="1:14" ht="31.5" customHeight="1">
      <c r="A17" s="4">
        <f t="shared" si="3"/>
        <v>7</v>
      </c>
      <c r="B17" s="13" t="s">
        <v>19</v>
      </c>
      <c r="C17" s="14">
        <f>573775+173280</f>
        <v>747055</v>
      </c>
      <c r="D17" s="14"/>
      <c r="E17" s="14">
        <v>8250</v>
      </c>
      <c r="F17" s="14">
        <f t="shared" si="0"/>
        <v>755305</v>
      </c>
      <c r="G17" s="15"/>
      <c r="H17" s="15"/>
      <c r="I17" s="15"/>
      <c r="J17" s="15"/>
      <c r="K17" s="15"/>
      <c r="L17" s="15"/>
      <c r="M17" s="14">
        <f t="shared" si="1"/>
        <v>0</v>
      </c>
      <c r="N17" s="16">
        <f t="shared" si="2"/>
        <v>755305</v>
      </c>
    </row>
    <row r="18" spans="1:14" ht="31.5" customHeight="1">
      <c r="A18" s="4">
        <f t="shared" si="3"/>
        <v>8</v>
      </c>
      <c r="B18" s="13" t="s">
        <v>5</v>
      </c>
      <c r="C18" s="14">
        <f>582615+175950</f>
        <v>758565</v>
      </c>
      <c r="D18" s="14">
        <v>144000</v>
      </c>
      <c r="E18" s="14">
        <v>8250</v>
      </c>
      <c r="F18" s="14">
        <f t="shared" si="0"/>
        <v>910815</v>
      </c>
      <c r="G18" s="15"/>
      <c r="H18" s="15"/>
      <c r="I18" s="15"/>
      <c r="J18" s="15"/>
      <c r="K18" s="15"/>
      <c r="L18" s="15"/>
      <c r="M18" s="14">
        <f t="shared" si="1"/>
        <v>0</v>
      </c>
      <c r="N18" s="16">
        <f t="shared" si="2"/>
        <v>910815</v>
      </c>
    </row>
    <row r="19" spans="1:14" ht="31.5" customHeight="1">
      <c r="A19" s="4">
        <f t="shared" si="3"/>
        <v>9</v>
      </c>
      <c r="B19" s="13" t="s">
        <v>6</v>
      </c>
      <c r="C19" s="15">
        <f>627616+189540</f>
        <v>817156</v>
      </c>
      <c r="D19" s="15"/>
      <c r="E19" s="14">
        <v>8250</v>
      </c>
      <c r="F19" s="14">
        <f t="shared" si="0"/>
        <v>825406</v>
      </c>
      <c r="G19" s="15"/>
      <c r="H19" s="15"/>
      <c r="I19" s="15"/>
      <c r="J19" s="15"/>
      <c r="K19" s="15"/>
      <c r="L19" s="15"/>
      <c r="M19" s="14">
        <f t="shared" si="1"/>
        <v>0</v>
      </c>
      <c r="N19" s="16">
        <f t="shared" si="2"/>
        <v>825406</v>
      </c>
    </row>
    <row r="20" spans="1:14" ht="31.5" customHeight="1">
      <c r="A20" s="4">
        <f t="shared" si="3"/>
        <v>10</v>
      </c>
      <c r="B20" s="13" t="s">
        <v>7</v>
      </c>
      <c r="C20" s="15">
        <f>627616+189540</f>
        <v>817156</v>
      </c>
      <c r="D20" s="15"/>
      <c r="E20" s="14">
        <v>8250</v>
      </c>
      <c r="F20" s="14">
        <f t="shared" si="0"/>
        <v>825406</v>
      </c>
      <c r="G20" s="15"/>
      <c r="H20" s="15"/>
      <c r="I20" s="15"/>
      <c r="J20" s="15"/>
      <c r="K20" s="15"/>
      <c r="L20" s="15"/>
      <c r="M20" s="14">
        <f t="shared" si="1"/>
        <v>0</v>
      </c>
      <c r="N20" s="16">
        <f t="shared" si="2"/>
        <v>825406</v>
      </c>
    </row>
    <row r="21" spans="1:14" ht="31.5" customHeight="1">
      <c r="A21" s="4">
        <f t="shared" si="3"/>
        <v>11</v>
      </c>
      <c r="B21" s="13" t="s">
        <v>8</v>
      </c>
      <c r="C21" s="15">
        <f>627616+189540</f>
        <v>817156</v>
      </c>
      <c r="D21" s="15"/>
      <c r="E21" s="14">
        <v>8250</v>
      </c>
      <c r="F21" s="14">
        <f t="shared" si="0"/>
        <v>825406</v>
      </c>
      <c r="G21" s="15"/>
      <c r="H21" s="15"/>
      <c r="I21" s="15"/>
      <c r="J21" s="15"/>
      <c r="K21" s="15"/>
      <c r="L21" s="15"/>
      <c r="M21" s="14">
        <f t="shared" si="1"/>
        <v>0</v>
      </c>
      <c r="N21" s="16">
        <f t="shared" si="2"/>
        <v>825406</v>
      </c>
    </row>
    <row r="22" spans="1:14" ht="31.5" customHeight="1">
      <c r="A22" s="4">
        <f t="shared" si="3"/>
        <v>12</v>
      </c>
      <c r="B22" s="13" t="s">
        <v>9</v>
      </c>
      <c r="C22" s="15">
        <f>627616+189540</f>
        <v>817156</v>
      </c>
      <c r="D22" s="15"/>
      <c r="E22" s="14">
        <v>8250</v>
      </c>
      <c r="F22" s="14">
        <f t="shared" si="0"/>
        <v>825406</v>
      </c>
      <c r="G22" s="15"/>
      <c r="H22" s="15"/>
      <c r="I22" s="15"/>
      <c r="J22" s="15"/>
      <c r="K22" s="15"/>
      <c r="L22" s="15"/>
      <c r="M22" s="14">
        <f t="shared" si="1"/>
        <v>0</v>
      </c>
      <c r="N22" s="16">
        <f t="shared" si="2"/>
        <v>825406</v>
      </c>
    </row>
    <row r="23" spans="1:14" s="9" customFormat="1" ht="42" customHeight="1">
      <c r="A23" s="30" t="s">
        <v>20</v>
      </c>
      <c r="B23" s="30"/>
      <c r="C23" s="16">
        <f>SUM(C11:C22)</f>
        <v>10462953</v>
      </c>
      <c r="D23" s="16">
        <f>SUM(D11:D22)</f>
        <v>576000</v>
      </c>
      <c r="E23" s="16">
        <f>SUM(E11:E22)</f>
        <v>99000</v>
      </c>
      <c r="F23" s="16">
        <f t="shared" ref="F23:M23" si="4">SUM(F11:F22)</f>
        <v>11137953</v>
      </c>
      <c r="G23" s="16">
        <f t="shared" si="4"/>
        <v>1037000</v>
      </c>
      <c r="H23" s="16">
        <f t="shared" si="4"/>
        <v>0</v>
      </c>
      <c r="I23" s="16">
        <f t="shared" si="4"/>
        <v>18000</v>
      </c>
      <c r="J23" s="16">
        <f t="shared" si="4"/>
        <v>0</v>
      </c>
      <c r="K23" s="16">
        <f t="shared" si="4"/>
        <v>0</v>
      </c>
      <c r="L23" s="16">
        <f t="shared" si="4"/>
        <v>0</v>
      </c>
      <c r="M23" s="16">
        <f t="shared" si="4"/>
        <v>1055000</v>
      </c>
      <c r="N23" s="16">
        <f>SUM(N11:N22)</f>
        <v>12192953</v>
      </c>
    </row>
    <row r="24" spans="1:14">
      <c r="N24" s="11"/>
    </row>
  </sheetData>
  <mergeCells count="17">
    <mergeCell ref="G8:L8"/>
    <mergeCell ref="M8:M9"/>
    <mergeCell ref="N8:N9"/>
    <mergeCell ref="A10:B10"/>
    <mergeCell ref="A23:B23"/>
    <mergeCell ref="A8:A9"/>
    <mergeCell ref="B8:B9"/>
    <mergeCell ref="C8:C9"/>
    <mergeCell ref="D8:D9"/>
    <mergeCell ref="E8:E9"/>
    <mergeCell ref="F8:F9"/>
    <mergeCell ref="C7:M7"/>
    <mergeCell ref="G1:N1"/>
    <mergeCell ref="G2:N2"/>
    <mergeCell ref="G3:N3"/>
    <mergeCell ref="A5:N5"/>
    <mergeCell ref="A6:N6"/>
  </mergeCells>
  <pageMargins left="0" right="0" top="0.74803149606299213" bottom="0.74803149606299213" header="0.31496062992125984" footer="0.31496062992125984"/>
  <pageSetup paperSize="9" scale="35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исх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lastPrinted>2018-12-12T12:07:41Z</cp:lastPrinted>
  <dcterms:modified xsi:type="dcterms:W3CDTF">2019-01-10T08:00:55Z</dcterms:modified>
</cp:coreProperties>
</file>